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MARCO ENIT/Trasparenza/Trasparenza 2025/SEDE/"/>
    </mc:Choice>
  </mc:AlternateContent>
  <xr:revisionPtr revIDLastSave="5" documentId="8_{5DA63F92-994A-4706-B68D-7343B7E78ED4}" xr6:coauthVersionLast="47" xr6:coauthVersionMax="47" xr10:uidLastSave="{94E7266F-3266-4AA8-A3AF-422C1D3E7B3E}"/>
  <bookViews>
    <workbookView xWindow="-110" yWindow="-110" windowWidth="19420" windowHeight="10300" xr2:uid="{3F3C9EB3-7E71-4A5A-8907-C6FAF37804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8" i="1"/>
  <c r="F8" i="1" s="1"/>
  <c r="C8" i="1"/>
  <c r="D7" i="1"/>
  <c r="E7" i="1" s="1"/>
  <c r="C7" i="1"/>
  <c r="F7" i="1" s="1"/>
  <c r="D6" i="1"/>
  <c r="E6" i="1" s="1"/>
  <c r="C6" i="1"/>
  <c r="D5" i="1"/>
  <c r="E5" i="1" s="1"/>
  <c r="C5" i="1"/>
  <c r="F5" i="1" s="1"/>
  <c r="D4" i="1"/>
  <c r="F4" i="1" s="1"/>
  <c r="C4" i="1"/>
  <c r="E4" i="1" l="1"/>
  <c r="E8" i="1"/>
  <c r="F6" i="1"/>
  <c r="D9" i="1"/>
  <c r="E9" i="1" s="1"/>
  <c r="F9" i="1" l="1"/>
</calcChain>
</file>

<file path=xl/sharedStrings.xml><?xml version="1.0" encoding="utf-8"?>
<sst xmlns="http://schemas.openxmlformats.org/spreadsheetml/2006/main" count="18" uniqueCount="18">
  <si>
    <t>Struttura</t>
  </si>
  <si>
    <t>Dipendenti</t>
  </si>
  <si>
    <t>gg. Lavorativi</t>
  </si>
  <si>
    <t>gg. Assenza</t>
  </si>
  <si>
    <t>% Assenza</t>
  </si>
  <si>
    <t>% Presenza</t>
  </si>
  <si>
    <t>AD/DG</t>
  </si>
  <si>
    <t>DPRMZ</t>
  </si>
  <si>
    <t>DMKT</t>
  </si>
  <si>
    <t>FAC</t>
  </si>
  <si>
    <t>Avvalimento MiTur</t>
  </si>
  <si>
    <t>tot</t>
  </si>
  <si>
    <t xml:space="preserve">gg. lavorativi  </t>
  </si>
  <si>
    <t>ENIT SPA</t>
  </si>
  <si>
    <t>SEDE CENTRALE – ASSENZE/PRESENZE al 4° trimestre 2024</t>
  </si>
  <si>
    <t>gg.lavorativi totali semestre</t>
  </si>
  <si>
    <t>al 30/09/2025</t>
  </si>
  <si>
    <t>SEDE CENTRALE - PRESENZE/ASSENZE AL 3°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</si>
</sst>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10" fontId="1" fillId="2" borderId="1" xfId="0" applyNumberFormat="1" applyFont="1" applyFill="1" applyBorder="1"/>
    <xf numFmtId="0" fontId="2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/>
    <xf numFmtId="0" fontId="2" fillId="0" borderId="2" xfId="0" applyFont="1" applyBorder="1"/>
    <xf numFmtId="0" fontId="2" fillId="0" borderId="0" xfId="0" applyFont="1"/>
    <xf numFmtId="10" fontId="2" fillId="0" borderId="0" xfId="0" applyNumberFormat="1" applyFont="1"/>
    <xf numFmtId="10" fontId="2" fillId="0" borderId="3" xfId="0" applyNumberFormat="1" applyFont="1" applyBorder="1"/>
    <xf numFmtId="0" fontId="5" fillId="0" borderId="0" xfId="0" applyFont="1"/>
    <xf numFmtId="10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31F9-F5FC-4592-81FE-E71FF9D59190}">
  <dimension ref="A1:G13"/>
  <sheetViews>
    <sheetView tabSelected="1" workbookViewId="0">
      <selection activeCell="F12" sqref="F12"/>
    </sheetView>
  </sheetViews>
  <sheetFormatPr defaultRowHeight="14.5" x14ac:dyDescent="0.35"/>
  <cols>
    <col min="1" max="1" width="20.90625" bestFit="1" customWidth="1"/>
    <col min="2" max="2" width="15.1796875" bestFit="1" customWidth="1"/>
    <col min="3" max="3" width="15.08984375" bestFit="1" customWidth="1"/>
    <col min="4" max="4" width="13.08984375" bestFit="1" customWidth="1"/>
    <col min="5" max="5" width="11.81640625" style="15" bestFit="1" customWidth="1"/>
    <col min="6" max="6" width="12.81640625" style="15" bestFit="1" customWidth="1"/>
    <col min="7" max="7" width="9.7265625" bestFit="1" customWidth="1"/>
  </cols>
  <sheetData>
    <row r="1" spans="1:7" s="16" customFormat="1" ht="18.5" x14ac:dyDescent="0.45">
      <c r="A1" s="17" t="s">
        <v>13</v>
      </c>
      <c r="B1" s="17"/>
      <c r="C1" s="17"/>
      <c r="D1" s="17"/>
      <c r="E1" s="17"/>
      <c r="F1" s="17"/>
    </row>
    <row r="2" spans="1:7" s="16" customFormat="1" ht="18.5" x14ac:dyDescent="0.45">
      <c r="A2" s="17" t="s">
        <v>17</v>
      </c>
      <c r="B2" s="17"/>
      <c r="C2" s="17" t="s">
        <v>14</v>
      </c>
      <c r="D2" s="17"/>
      <c r="E2" s="17"/>
      <c r="F2" s="17"/>
    </row>
    <row r="3" spans="1:7" ht="18.5" x14ac:dyDescent="0.4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</row>
    <row r="4" spans="1:7" ht="18.5" x14ac:dyDescent="0.45">
      <c r="A4" s="3" t="s">
        <v>6</v>
      </c>
      <c r="B4" s="4">
        <v>26</v>
      </c>
      <c r="C4" s="4">
        <f>(B4*A12)-4-41-21-32-57-65</f>
        <v>4668</v>
      </c>
      <c r="D4" s="5">
        <f>487+184+217</f>
        <v>888</v>
      </c>
      <c r="E4" s="6">
        <f>D4/C4</f>
        <v>0.19023136246786632</v>
      </c>
      <c r="F4" s="6">
        <f>(C4-D4)/C4</f>
        <v>0.80976863753213368</v>
      </c>
    </row>
    <row r="5" spans="1:7" ht="18.5" x14ac:dyDescent="0.45">
      <c r="A5" s="3" t="s">
        <v>7</v>
      </c>
      <c r="B5" s="4">
        <v>9</v>
      </c>
      <c r="C5" s="4">
        <f>(B5*A12)-61-12-65-65</f>
        <v>1489</v>
      </c>
      <c r="D5" s="5">
        <f>120+55+153</f>
        <v>328</v>
      </c>
      <c r="E5" s="6">
        <f>D5/C5</f>
        <v>0.22028206850235058</v>
      </c>
      <c r="F5" s="6">
        <f>(C5-D5)/C5</f>
        <v>0.77971793149764945</v>
      </c>
    </row>
    <row r="6" spans="1:7" ht="18.5" x14ac:dyDescent="0.45">
      <c r="A6" s="3" t="s">
        <v>8</v>
      </c>
      <c r="B6" s="4">
        <v>10</v>
      </c>
      <c r="C6" s="4">
        <f>(B6*A12)-45-41-45-21-62-62-62-83-45</f>
        <v>1414</v>
      </c>
      <c r="D6" s="5">
        <f>125+33+46</f>
        <v>204</v>
      </c>
      <c r="E6" s="6">
        <f t="shared" ref="E6:E9" si="0">D6/C6</f>
        <v>0.14427157001414428</v>
      </c>
      <c r="F6" s="6">
        <f t="shared" ref="F6:F9" si="1">(C6-D6)/C6</f>
        <v>0.85572842998585574</v>
      </c>
    </row>
    <row r="7" spans="1:7" ht="18.5" x14ac:dyDescent="0.45">
      <c r="A7" s="3" t="s">
        <v>9</v>
      </c>
      <c r="B7" s="4">
        <v>13</v>
      </c>
      <c r="C7" s="4">
        <f>(B7*A12)-83-62-65</f>
        <v>2234</v>
      </c>
      <c r="D7" s="5">
        <f>253+68+208</f>
        <v>529</v>
      </c>
      <c r="E7" s="6">
        <f t="shared" si="0"/>
        <v>0.23679498657117279</v>
      </c>
      <c r="F7" s="6">
        <f t="shared" si="1"/>
        <v>0.76320501342882718</v>
      </c>
    </row>
    <row r="8" spans="1:7" ht="18.5" x14ac:dyDescent="0.45">
      <c r="A8" s="3" t="s">
        <v>10</v>
      </c>
      <c r="B8" s="4">
        <v>79</v>
      </c>
      <c r="C8" s="4">
        <f>(B8*A12)-121-74-61-65-43-44-65-58-40-39-65-56-22-53</f>
        <v>14046</v>
      </c>
      <c r="D8" s="5">
        <f>1165+422+1192</f>
        <v>2779</v>
      </c>
      <c r="E8" s="6">
        <f t="shared" si="0"/>
        <v>0.19784992168588922</v>
      </c>
      <c r="F8" s="6">
        <f t="shared" si="1"/>
        <v>0.80215007831411078</v>
      </c>
    </row>
    <row r="9" spans="1:7" ht="18.5" x14ac:dyDescent="0.45">
      <c r="A9" s="7" t="s">
        <v>11</v>
      </c>
      <c r="B9" s="8">
        <f>SUM(B4:B8)</f>
        <v>137</v>
      </c>
      <c r="C9" s="8">
        <f>SUM(C4:C8)</f>
        <v>23851</v>
      </c>
      <c r="D9" s="8">
        <f>SUM(D4:D8)</f>
        <v>4728</v>
      </c>
      <c r="E9" s="9">
        <f t="shared" si="0"/>
        <v>0.19823068215169176</v>
      </c>
      <c r="F9" s="9">
        <f t="shared" si="1"/>
        <v>0.80176931784830829</v>
      </c>
    </row>
    <row r="10" spans="1:7" ht="18.5" x14ac:dyDescent="0.45">
      <c r="A10" s="10"/>
      <c r="B10" s="11"/>
      <c r="C10" s="11"/>
      <c r="D10" s="11"/>
      <c r="E10" s="12"/>
      <c r="F10" s="13"/>
    </row>
    <row r="11" spans="1:7" ht="18.5" x14ac:dyDescent="0.45">
      <c r="A11" s="10"/>
      <c r="B11" s="11"/>
      <c r="C11" s="11"/>
      <c r="D11" s="11"/>
      <c r="E11" s="12"/>
      <c r="F11" s="12"/>
    </row>
    <row r="12" spans="1:7" ht="18.5" x14ac:dyDescent="0.45">
      <c r="A12" s="10">
        <v>188</v>
      </c>
      <c r="B12" s="11" t="s">
        <v>12</v>
      </c>
      <c r="C12" s="11" t="s">
        <v>16</v>
      </c>
      <c r="D12" s="11"/>
      <c r="E12" s="12"/>
      <c r="F12" s="12"/>
      <c r="G12" s="14"/>
    </row>
    <row r="13" spans="1:7" ht="18.5" x14ac:dyDescent="0.45">
      <c r="A13" s="10">
        <v>23851</v>
      </c>
      <c r="B13" s="11" t="s">
        <v>15</v>
      </c>
      <c r="C13" s="11"/>
      <c r="D13" s="11"/>
      <c r="E13" s="12"/>
      <c r="F13" s="12"/>
      <c r="G13" s="14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05bbe67de275c816a06f0bd341ae33a5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f14833b0aca8bb4eebe59bd2e358cfad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0D8063-F05C-4673-8405-8B0AF72D41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51FCA6-871C-4E08-A307-E1D92344118B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customXml/itemProps3.xml><?xml version="1.0" encoding="utf-8"?>
<ds:datastoreItem xmlns:ds="http://schemas.openxmlformats.org/officeDocument/2006/customXml" ds:itemID="{66EF097C-CF41-4E15-9C38-64B209A37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Moreschi</dc:creator>
  <cp:lastModifiedBy>Marco Moreschi</cp:lastModifiedBy>
  <dcterms:created xsi:type="dcterms:W3CDTF">2025-05-16T12:50:50Z</dcterms:created>
  <dcterms:modified xsi:type="dcterms:W3CDTF">2025-10-14T08:02:34Z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